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jennifer.strayer/Desktop/"/>
    </mc:Choice>
  </mc:AlternateContent>
  <xr:revisionPtr revIDLastSave="0" documentId="13_ncr:1_{42003DEA-109F-4946-B4EF-8D3D35E1F150}" xr6:coauthVersionLast="47" xr6:coauthVersionMax="47" xr10:uidLastSave="{00000000-0000-0000-0000-000000000000}"/>
  <bookViews>
    <workbookView xWindow="440" yWindow="1660" windowWidth="30860" windowHeight="15500" xr2:uid="{00000000-000D-0000-FFFF-FFFF00000000}"/>
  </bookViews>
  <sheets>
    <sheet name="Latin" sheetId="9" r:id="rId1"/>
    <sheet name="Accordions" sheetId="5" state="hidden" r:id="rId2"/>
    <sheet name="Latin Strings" sheetId="3" state="hidden" r:id="rId3"/>
    <sheet name="Latin Winds" sheetId="4" state="hidden" r:id="rId4"/>
    <sheet name="Drums" sheetId="6" state="hidden" r:id="rId5"/>
    <sheet name="Stands" sheetId="7" state="hidden" r:id="rId6"/>
    <sheet name="Sheet6" sheetId="8" state="hidden" r:id="rId7"/>
  </sheets>
  <definedNames>
    <definedName name="AZUMI">#REF!</definedName>
    <definedName name="H._JIMENEZ">Latin!$R$2:$R$14</definedName>
    <definedName name="H.JIMENEZ">#REF!</definedName>
    <definedName name="HERCULES">Latin!$W$2:$W$14</definedName>
    <definedName name="HOHNER_ACCORDION">Latin!$Q$2:$Q$14</definedName>
    <definedName name="JUPITER">Latin!$S$2:$S$14</definedName>
    <definedName name="MAJESTIC">#REF!</definedName>
    <definedName name="MAPEX">Latin!$U$2:$U$14</definedName>
    <definedName name="NOMAD">Latin!$X$2:$X$14</definedName>
    <definedName name="_xlnm.Print_Area" localSheetId="0">Latin!$A$1:$F$42</definedName>
    <definedName name="SONOR">Latin!$V$2:$V$14</definedName>
    <definedName name="XO">Latin!$T$2:$T$14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9" l="1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 l="1"/>
  <c r="E17" i="9"/>
  <c r="E18" i="9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E27" i="9"/>
  <c r="F27" i="9" s="1"/>
  <c r="E28" i="9"/>
  <c r="E29" i="9"/>
  <c r="F29" i="9" s="1"/>
  <c r="E30" i="9"/>
  <c r="E31" i="9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F31" i="9"/>
  <c r="F30" i="9"/>
  <c r="F28" i="9"/>
  <c r="F26" i="9"/>
  <c r="F18" i="9"/>
  <c r="F17" i="9"/>
  <c r="F16" i="9"/>
  <c r="D3" i="7"/>
  <c r="D4" i="7"/>
  <c r="D5" i="7"/>
  <c r="D6" i="7"/>
  <c r="D7" i="7"/>
  <c r="D8" i="7"/>
  <c r="D9" i="7"/>
  <c r="D2" i="7"/>
  <c r="C4" i="5"/>
  <c r="C5" i="5"/>
  <c r="C6" i="5"/>
  <c r="C7" i="5"/>
  <c r="C8" i="5"/>
  <c r="C3" i="5"/>
  <c r="F14" i="4"/>
  <c r="F13" i="4"/>
  <c r="F3" i="4"/>
  <c r="F4" i="4"/>
  <c r="F5" i="4"/>
  <c r="F6" i="4"/>
  <c r="F7" i="4"/>
  <c r="F8" i="4"/>
  <c r="F9" i="4"/>
  <c r="F10" i="4"/>
  <c r="F2" i="4"/>
  <c r="C4" i="3"/>
  <c r="C9" i="3"/>
  <c r="C10" i="3"/>
  <c r="C11" i="3"/>
  <c r="C12" i="3"/>
  <c r="C13" i="3"/>
  <c r="C14" i="3"/>
  <c r="C15" i="3"/>
  <c r="C5" i="3"/>
  <c r="C6" i="3"/>
  <c r="C7" i="3"/>
  <c r="C8" i="3"/>
  <c r="C3" i="3"/>
  <c r="F42" i="9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<sst xmlns="http://schemas.openxmlformats.org/spreadsheetml/2006/main" count="202" uniqueCount="99">
  <si>
    <t>JUPITER</t>
  </si>
  <si>
    <t>WOOD CLARINET</t>
  </si>
  <si>
    <t>TENOR SAXOPHONE</t>
  </si>
  <si>
    <t>XO</t>
  </si>
  <si>
    <t>ALTO HORN</t>
  </si>
  <si>
    <t>MAPEX</t>
  </si>
  <si>
    <t>QTY.</t>
  </si>
  <si>
    <t>BRAND</t>
  </si>
  <si>
    <t>INSTRUMENT</t>
  </si>
  <si>
    <t>SERIAL NUMBER</t>
  </si>
  <si>
    <t>TOTAL VALUE:</t>
  </si>
  <si>
    <t>School Name:</t>
  </si>
  <si>
    <t>Submitted By:</t>
  </si>
  <si>
    <t>FLUTE</t>
  </si>
  <si>
    <t>CLARINET</t>
  </si>
  <si>
    <t>ALTO SAXOPHONE</t>
  </si>
  <si>
    <t>TRUMPET</t>
  </si>
  <si>
    <t>TROMBONE</t>
  </si>
  <si>
    <t>SCHOOL INSTRUMENT INVENTORY</t>
  </si>
  <si>
    <t>PRO TRUMPET</t>
  </si>
  <si>
    <t>PRO TROMBONE</t>
  </si>
  <si>
    <t>MUSIC STAND</t>
  </si>
  <si>
    <t>MIC STAND</t>
  </si>
  <si>
    <t>PERCUSSION TABLE</t>
  </si>
  <si>
    <t>SONOR</t>
  </si>
  <si>
    <t>SPEAKER STAND</t>
  </si>
  <si>
    <t>HERCULES</t>
  </si>
  <si>
    <t>H. Jimenez</t>
  </si>
  <si>
    <t>Bajo with Pickup</t>
  </si>
  <si>
    <t>Bajo without Pickup</t>
  </si>
  <si>
    <t>Vihuela without Headstock Logo</t>
  </si>
  <si>
    <t>Guitarron without Headstock Logo</t>
  </si>
  <si>
    <t>Handcrafted Vihuela with Headstock Logo</t>
  </si>
  <si>
    <t>Handcrafted Guitarron with Headstock Logo</t>
  </si>
  <si>
    <t>Ranchero by H. Jimenez Guitar</t>
  </si>
  <si>
    <t>H. Jimenez Guitar (non-Ranchero)</t>
  </si>
  <si>
    <t>Violin</t>
  </si>
  <si>
    <t>Requinto</t>
  </si>
  <si>
    <t>Guitarra Doble</t>
  </si>
  <si>
    <t>4 string Bass Guitar</t>
  </si>
  <si>
    <t>5 string Bass Guitar</t>
  </si>
  <si>
    <t>Mariachi</t>
  </si>
  <si>
    <t>Conjunto</t>
  </si>
  <si>
    <t>MAP</t>
  </si>
  <si>
    <t>Style</t>
  </si>
  <si>
    <t>Points</t>
  </si>
  <si>
    <t>Banda</t>
  </si>
  <si>
    <t>x</t>
  </si>
  <si>
    <t>TUBA/SOUSAPHONE</t>
  </si>
  <si>
    <t>Hohner Accordion</t>
  </si>
  <si>
    <t>Panther - 31 Treble Buttons</t>
  </si>
  <si>
    <t>Compadre - 31 Treble Buttons</t>
  </si>
  <si>
    <t>Corona II 3500 - 31 Treble Buttons</t>
  </si>
  <si>
    <t>Corona II C2 - 31 Treble Buttons</t>
  </si>
  <si>
    <t>Corona Extreme - 34 Treble Buttons</t>
  </si>
  <si>
    <t>Anacleto - 34 Treble Buttons</t>
  </si>
  <si>
    <t>Other Hohner Accordion</t>
  </si>
  <si>
    <t>NOMAD Accordion Stand</t>
  </si>
  <si>
    <t>Drums</t>
  </si>
  <si>
    <t>Mapex Drumset</t>
  </si>
  <si>
    <t>SONOR Drumset</t>
  </si>
  <si>
    <t>Hercules Guitar/Bass Stand</t>
  </si>
  <si>
    <t>Hercules Mic Stand</t>
  </si>
  <si>
    <t>Hercules Music Stand</t>
  </si>
  <si>
    <t>Hecules Speaker Stand</t>
  </si>
  <si>
    <t>Hercules Wind Instrument Stand</t>
  </si>
  <si>
    <t>Hercules Percussion Table</t>
  </si>
  <si>
    <t>Hercules Device Holder</t>
  </si>
  <si>
    <t>H. JIMENEZ</t>
  </si>
  <si>
    <t>HOHNER ACCORDION</t>
  </si>
  <si>
    <t>PANTHER - 31 TREBLE BUTTONS</t>
  </si>
  <si>
    <t>COMPADRE - 31 TREBLE BUTTONS</t>
  </si>
  <si>
    <t>CORONA II - 31 TREBLE BUTTONS</t>
  </si>
  <si>
    <t>CORONA II C2 - 31 TREBLE BUTTONS</t>
  </si>
  <si>
    <t>CORONA EXTREME - 34 TREBLE BUTTONS</t>
  </si>
  <si>
    <t>ANACLETO - 34 TREBLE BUTTONS</t>
  </si>
  <si>
    <t>OTHER HOHNER ACCORDION</t>
  </si>
  <si>
    <t>BAJO WITH PICKUP</t>
  </si>
  <si>
    <t>BAJO WITHOUT PICKUP</t>
  </si>
  <si>
    <t>REQUINTO</t>
  </si>
  <si>
    <t>GUITARRA DOBLE</t>
  </si>
  <si>
    <t>4 STRING BASS GUITAR</t>
  </si>
  <si>
    <t>5 STRING BASS GUITAR</t>
  </si>
  <si>
    <t>HANDCRAFTED VIHUELA WITH HEADSTOCK LOGO</t>
  </si>
  <si>
    <t>VIHUELA WITHOUT HEADSTOCK LOGO</t>
  </si>
  <si>
    <t>HANDCRAFTED GUITARRON WITH HEADSTOCK LOGO</t>
  </si>
  <si>
    <t>GUITARRON WITHOUT HEADSTOCK LOGO</t>
  </si>
  <si>
    <t>RANCHERO BY H. JIMENEZ GUITAR</t>
  </si>
  <si>
    <t>H. JIMENEZ GUITAR (NON RANCHERO)</t>
  </si>
  <si>
    <t>VIOLIN</t>
  </si>
  <si>
    <t>SONOR DRUMSET</t>
  </si>
  <si>
    <t>MAPEX DRUMSET</t>
  </si>
  <si>
    <t>GUITAR/BASS STAND</t>
  </si>
  <si>
    <t>WIND INSTRUMENT STAND</t>
  </si>
  <si>
    <t>DEVICE HOLDER</t>
  </si>
  <si>
    <t>NOMAD</t>
  </si>
  <si>
    <t>ACCORDION STAND</t>
  </si>
  <si>
    <t>POINTS EACH</t>
  </si>
  <si>
    <t>TOTAL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</si>
</sst>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0" fillId="0" borderId="4" xfId="0" applyBorder="1" applyAlignment="1">
      <alignment horizontal="left"/>
    </xf>
    <xf numFmtId="0" fontId="1" fillId="0" borderId="0" xfId="0" applyFont="1"/>
    <xf numFmtId="49" fontId="0" fillId="0" borderId="0" xfId="0" applyNumberFormat="1"/>
    <xf numFmtId="49" fontId="1" fillId="0" borderId="1" xfId="0" applyNumberFormat="1" applyFont="1" applyBorder="1"/>
    <xf numFmtId="49" fontId="0" fillId="0" borderId="1" xfId="0" applyNumberFormat="1" applyBorder="1"/>
    <xf numFmtId="1" fontId="0" fillId="0" borderId="1" xfId="0" applyNumberFormat="1" applyBorder="1"/>
    <xf numFmtId="0" fontId="0" fillId="0" borderId="1" xfId="0" applyBorder="1" applyAlignment="1">
      <alignment wrapText="1"/>
    </xf>
    <xf numFmtId="1" fontId="1" fillId="0" borderId="1" xfId="0" applyNumberFormat="1" applyFont="1" applyBorder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06/relationships/rdRichValue" Target="richData/rdrichvalue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6ABF3-B6E1-400C-AD4A-F041267433EF}">
  <sheetPr>
    <pageSetUpPr fitToPage="1"/>
  </sheetPr>
  <dimension ref="A1:X42"/>
  <sheetViews>
    <sheetView showGridLines="0" tabSelected="1" zoomScale="120" zoomScaleNormal="120" zoomScaleSheetLayoutView="110" zoomScalePageLayoutView="90" workbookViewId="0">
      <selection activeCell="H8" sqref="H8"/>
    </sheetView>
  </sheetViews>
  <sheetFormatPr baseColWidth="10" defaultColWidth="8.83203125" defaultRowHeight="15" x14ac:dyDescent="0.2"/>
  <cols>
    <col min="1" max="1" width="5.1640625" style="4" customWidth="1"/>
    <col min="2" max="2" width="10" style="10" customWidth="1"/>
    <col min="3" max="3" width="46.33203125" customWidth="1"/>
    <col min="4" max="4" width="12.83203125" style="4" customWidth="1"/>
    <col min="5" max="5" width="10.5" customWidth="1"/>
    <col min="6" max="6" width="11.33203125" customWidth="1"/>
    <col min="10" max="16" width="0" hidden="1" customWidth="1"/>
    <col min="17" max="24" width="0" style="10" hidden="1" customWidth="1"/>
    <col min="25" max="26" width="0" hidden="1" customWidth="1"/>
  </cols>
  <sheetData>
    <row r="1" spans="1:24" ht="18" customHeight="1" x14ac:dyDescent="0.2">
      <c r="C1" s="16" t="s">
        <v>18</v>
      </c>
      <c r="D1" s="16"/>
      <c r="E1" s="16"/>
      <c r="Q1" s="10" t="s">
        <v>69</v>
      </c>
      <c r="R1" s="10" t="s">
        <v>68</v>
      </c>
      <c r="S1" s="10" t="s">
        <v>0</v>
      </c>
      <c r="T1" s="10" t="s">
        <v>3</v>
      </c>
      <c r="U1" s="10" t="s">
        <v>5</v>
      </c>
      <c r="V1" s="10" t="s">
        <v>24</v>
      </c>
      <c r="W1" s="10" t="s">
        <v>26</v>
      </c>
      <c r="X1" s="10" t="s">
        <v>95</v>
      </c>
    </row>
    <row r="2" spans="1:24" ht="109" customHeight="1" x14ac:dyDescent="0.45">
      <c r="A2" s="17" t="e" vm="1">
        <v>#VALUE!</v>
      </c>
      <c r="B2" s="18"/>
      <c r="C2" s="18"/>
      <c r="D2" s="18"/>
      <c r="E2" s="18"/>
      <c r="F2" s="18"/>
      <c r="Q2" s="10" t="s">
        <v>70</v>
      </c>
      <c r="R2" s="10" t="s">
        <v>77</v>
      </c>
      <c r="S2" s="10" t="s">
        <v>13</v>
      </c>
      <c r="T2" s="10" t="s">
        <v>19</v>
      </c>
      <c r="U2" s="10" t="s">
        <v>91</v>
      </c>
      <c r="V2" s="10" t="s">
        <v>90</v>
      </c>
      <c r="W2" s="10" t="s">
        <v>92</v>
      </c>
      <c r="X2" s="10" t="s">
        <v>96</v>
      </c>
    </row>
    <row r="3" spans="1:24" ht="24.75" customHeight="1" x14ac:dyDescent="0.2">
      <c r="C3" s="5" t="s">
        <v>11</v>
      </c>
      <c r="D3" s="19"/>
      <c r="E3" s="19"/>
      <c r="F3" s="19"/>
      <c r="Q3" s="10" t="s">
        <v>71</v>
      </c>
      <c r="R3" s="10" t="s">
        <v>78</v>
      </c>
      <c r="S3" s="10" t="s">
        <v>14</v>
      </c>
      <c r="T3" s="10" t="s">
        <v>20</v>
      </c>
      <c r="W3" s="10" t="s">
        <v>22</v>
      </c>
    </row>
    <row r="4" spans="1:24" x14ac:dyDescent="0.2">
      <c r="C4" s="5" t="s">
        <v>12</v>
      </c>
      <c r="D4" s="20"/>
      <c r="E4" s="20"/>
      <c r="F4" s="20"/>
      <c r="Q4" s="10" t="s">
        <v>72</v>
      </c>
      <c r="R4" s="10" t="s">
        <v>79</v>
      </c>
      <c r="S4" s="10" t="s">
        <v>1</v>
      </c>
      <c r="W4" s="10" t="s">
        <v>21</v>
      </c>
    </row>
    <row r="5" spans="1:24" ht="12" customHeight="1" x14ac:dyDescent="0.2">
      <c r="C5" s="5"/>
      <c r="D5" s="8"/>
      <c r="E5" s="8"/>
      <c r="F5" s="8"/>
      <c r="Q5" s="10" t="s">
        <v>73</v>
      </c>
      <c r="R5" s="10" t="s">
        <v>80</v>
      </c>
      <c r="S5" s="10" t="s">
        <v>15</v>
      </c>
      <c r="W5" s="10" t="s">
        <v>25</v>
      </c>
    </row>
    <row r="6" spans="1:24" ht="32" x14ac:dyDescent="0.2">
      <c r="A6" s="2" t="s">
        <v>6</v>
      </c>
      <c r="B6" s="11" t="s">
        <v>7</v>
      </c>
      <c r="C6" s="1" t="s">
        <v>8</v>
      </c>
      <c r="D6" s="6" t="s">
        <v>9</v>
      </c>
      <c r="E6" s="7" t="s">
        <v>97</v>
      </c>
      <c r="F6" s="7" t="s">
        <v>98</v>
      </c>
      <c r="Q6" s="10" t="s">
        <v>74</v>
      </c>
      <c r="R6" s="10" t="s">
        <v>81</v>
      </c>
      <c r="S6" s="10" t="s">
        <v>2</v>
      </c>
      <c r="W6" s="10" t="s">
        <v>93</v>
      </c>
    </row>
    <row r="7" spans="1:24" x14ac:dyDescent="0.2">
      <c r="A7" s="3"/>
      <c r="B7" s="12"/>
      <c r="C7" s="14"/>
      <c r="D7" s="3"/>
      <c r="E7" s="13">
        <f>IFERROR(VLOOKUP(C7,Sheet6!$A$1:$B$50,2,FALSE),0)</f>
        <v>0</v>
      </c>
      <c r="F7" s="13">
        <f t="shared" ref="F7:F15" si="0">A7*E7</f>
        <v>0</v>
      </c>
      <c r="Q7" s="10" t="s">
        <v>75</v>
      </c>
      <c r="R7" s="10" t="s">
        <v>82</v>
      </c>
      <c r="S7" s="10" t="s">
        <v>16</v>
      </c>
      <c r="W7" s="10" t="s">
        <v>23</v>
      </c>
    </row>
    <row r="8" spans="1:24" x14ac:dyDescent="0.2">
      <c r="A8" s="3"/>
      <c r="B8" s="12"/>
      <c r="C8" s="14"/>
      <c r="D8" s="3"/>
      <c r="E8" s="13">
        <f>IFERROR(VLOOKUP(C8,Sheet6!$A$1:$B$50,2,FALSE),0)</f>
        <v>0</v>
      </c>
      <c r="F8" s="13">
        <f t="shared" si="0"/>
        <v>0</v>
      </c>
      <c r="Q8" s="10" t="s">
        <v>76</v>
      </c>
      <c r="R8" s="10" t="s">
        <v>83</v>
      </c>
      <c r="S8" s="10" t="s">
        <v>17</v>
      </c>
      <c r="W8" s="10" t="s">
        <v>94</v>
      </c>
    </row>
    <row r="9" spans="1:24" x14ac:dyDescent="0.2">
      <c r="A9" s="3"/>
      <c r="B9" s="12"/>
      <c r="C9" s="14"/>
      <c r="D9" s="3"/>
      <c r="E9" s="13">
        <f>IFERROR(VLOOKUP(C9,Sheet6!$A$1:$B$50,2,FALSE),0)</f>
        <v>0</v>
      </c>
      <c r="F9" s="13">
        <f t="shared" si="0"/>
        <v>0</v>
      </c>
      <c r="R9" s="10" t="s">
        <v>84</v>
      </c>
      <c r="S9" s="10" t="s">
        <v>4</v>
      </c>
    </row>
    <row r="10" spans="1:24" x14ac:dyDescent="0.2">
      <c r="A10" s="3"/>
      <c r="B10" s="12"/>
      <c r="C10" s="14"/>
      <c r="D10" s="3"/>
      <c r="E10" s="13">
        <f>IFERROR(VLOOKUP(C10,Sheet6!$A$1:$B$50,2,FALSE),0)</f>
        <v>0</v>
      </c>
      <c r="F10" s="13">
        <f t="shared" si="0"/>
        <v>0</v>
      </c>
      <c r="R10" s="10" t="s">
        <v>85</v>
      </c>
      <c r="S10" s="10" t="s">
        <v>48</v>
      </c>
    </row>
    <row r="11" spans="1:24" x14ac:dyDescent="0.2">
      <c r="A11" s="3"/>
      <c r="B11" s="12"/>
      <c r="C11" s="14"/>
      <c r="D11" s="3"/>
      <c r="E11" s="13">
        <f>IFERROR(VLOOKUP(C11,Sheet6!$A$1:$B$50,2,FALSE),0)</f>
        <v>0</v>
      </c>
      <c r="F11" s="13">
        <f t="shared" si="0"/>
        <v>0</v>
      </c>
      <c r="R11" s="10" t="s">
        <v>86</v>
      </c>
    </row>
    <row r="12" spans="1:24" x14ac:dyDescent="0.2">
      <c r="A12" s="3"/>
      <c r="B12" s="12"/>
      <c r="C12" s="14"/>
      <c r="D12" s="3"/>
      <c r="E12" s="13">
        <f>IFERROR(VLOOKUP(C12,Sheet6!$A$1:$B$50,2,FALSE),0)</f>
        <v>0</v>
      </c>
      <c r="F12" s="13">
        <f t="shared" si="0"/>
        <v>0</v>
      </c>
      <c r="R12" s="10" t="s">
        <v>87</v>
      </c>
    </row>
    <row r="13" spans="1:24" x14ac:dyDescent="0.2">
      <c r="A13" s="3"/>
      <c r="B13" s="12"/>
      <c r="C13" s="14"/>
      <c r="D13" s="3"/>
      <c r="E13" s="13">
        <f>IFERROR(VLOOKUP(C13,Sheet6!$A$1:$B$50,2,FALSE),0)</f>
        <v>0</v>
      </c>
      <c r="F13" s="13">
        <f t="shared" si="0"/>
        <v>0</v>
      </c>
      <c r="R13" s="10" t="s">
        <v>88</v>
      </c>
    </row>
    <row r="14" spans="1:24" x14ac:dyDescent="0.2">
      <c r="A14" s="3"/>
      <c r="B14" s="12"/>
      <c r="C14" s="14"/>
      <c r="D14" s="3"/>
      <c r="E14" s="13">
        <f>IFERROR(VLOOKUP(C14,Sheet6!$A$1:$B$50,2,FALSE),0)</f>
        <v>0</v>
      </c>
      <c r="F14" s="13">
        <f t="shared" si="0"/>
        <v>0</v>
      </c>
      <c r="R14" s="10" t="s">
        <v>89</v>
      </c>
    </row>
    <row r="15" spans="1:24" x14ac:dyDescent="0.2">
      <c r="A15" s="3"/>
      <c r="B15" s="12"/>
      <c r="C15" s="14"/>
      <c r="D15" s="3"/>
      <c r="E15" s="13">
        <f>IFERROR(VLOOKUP(C15,Sheet6!$A$1:$B$50,2,FALSE),0)</f>
        <v>0</v>
      </c>
      <c r="F15" s="13">
        <f t="shared" si="0"/>
        <v>0</v>
      </c>
    </row>
    <row r="16" spans="1:24" x14ac:dyDescent="0.2">
      <c r="A16" s="3"/>
      <c r="B16" s="12"/>
      <c r="C16" s="14"/>
      <c r="D16" s="3"/>
      <c r="E16" s="13">
        <f>IFERROR(VLOOKUP(C16,Sheet6!$A$1:$B$50,2,FALSE),0)</f>
        <v>0</v>
      </c>
      <c r="F16" s="13">
        <f t="shared" ref="F16:F41" si="1">A16*E16</f>
        <v>0</v>
      </c>
    </row>
    <row r="17" spans="1:17" x14ac:dyDescent="0.2">
      <c r="A17" s="3"/>
      <c r="B17" s="12"/>
      <c r="C17" s="14"/>
      <c r="D17" s="3"/>
      <c r="E17" s="13">
        <f>IFERROR(VLOOKUP(C17,Sheet6!$A$1:$B$50,2,FALSE),0)</f>
        <v>0</v>
      </c>
      <c r="F17" s="13">
        <f t="shared" si="1"/>
        <v>0</v>
      </c>
    </row>
    <row r="18" spans="1:17" x14ac:dyDescent="0.2">
      <c r="A18" s="3"/>
      <c r="B18" s="12"/>
      <c r="C18" s="14"/>
      <c r="D18" s="3"/>
      <c r="E18" s="13">
        <f>IFERROR(VLOOKUP(C18,Sheet6!$A$1:$B$50,2,FALSE),0)</f>
        <v>0</v>
      </c>
      <c r="F18" s="13">
        <f t="shared" si="1"/>
        <v>0</v>
      </c>
    </row>
    <row r="19" spans="1:17" x14ac:dyDescent="0.2">
      <c r="A19" s="3"/>
      <c r="B19" s="12"/>
      <c r="C19" s="14"/>
      <c r="D19" s="3"/>
      <c r="E19" s="13">
        <f>IFERROR(VLOOKUP(C19,Sheet6!$A$1:$B$50,2,FALSE),0)</f>
        <v>0</v>
      </c>
      <c r="F19" s="13">
        <f t="shared" si="1"/>
        <v>0</v>
      </c>
    </row>
    <row r="20" spans="1:17" x14ac:dyDescent="0.2">
      <c r="A20" s="3"/>
      <c r="B20" s="12"/>
      <c r="C20" s="14"/>
      <c r="D20" s="3"/>
      <c r="E20" s="13">
        <f>IFERROR(VLOOKUP(C20,Sheet6!$A$1:$B$50,2,FALSE),0)</f>
        <v>0</v>
      </c>
      <c r="F20" s="13">
        <f t="shared" si="1"/>
        <v>0</v>
      </c>
    </row>
    <row r="21" spans="1:17" x14ac:dyDescent="0.2">
      <c r="A21" s="3"/>
      <c r="B21" s="12"/>
      <c r="C21" s="14"/>
      <c r="D21" s="3"/>
      <c r="E21" s="13">
        <f>IFERROR(VLOOKUP(C21,Sheet6!$A$1:$B$50,2,FALSE),0)</f>
        <v>0</v>
      </c>
      <c r="F21" s="13">
        <f t="shared" si="1"/>
        <v>0</v>
      </c>
    </row>
    <row r="22" spans="1:17" x14ac:dyDescent="0.2">
      <c r="A22" s="3"/>
      <c r="B22" s="12"/>
      <c r="C22" s="14"/>
      <c r="D22" s="3"/>
      <c r="E22" s="13">
        <f>IFERROR(VLOOKUP(C22,Sheet6!$A$1:$B$50,2,FALSE),0)</f>
        <v>0</v>
      </c>
      <c r="F22" s="13">
        <f t="shared" si="1"/>
        <v>0</v>
      </c>
    </row>
    <row r="23" spans="1:17" x14ac:dyDescent="0.2">
      <c r="A23" s="3"/>
      <c r="B23" s="12"/>
      <c r="C23" s="14"/>
      <c r="D23" s="3"/>
      <c r="E23" s="13">
        <f>IFERROR(VLOOKUP(C23,Sheet6!$A$1:$B$50,2,FALSE),0)</f>
        <v>0</v>
      </c>
      <c r="F23" s="13">
        <f t="shared" si="1"/>
        <v>0</v>
      </c>
    </row>
    <row r="24" spans="1:17" x14ac:dyDescent="0.2">
      <c r="A24" s="3"/>
      <c r="B24" s="12"/>
      <c r="C24" s="14"/>
      <c r="D24" s="3"/>
      <c r="E24" s="13">
        <f>IFERROR(VLOOKUP(C24,Sheet6!$A$1:$B$50,2,FALSE),0)</f>
        <v>0</v>
      </c>
      <c r="F24" s="13">
        <f t="shared" si="1"/>
        <v>0</v>
      </c>
    </row>
    <row r="25" spans="1:17" x14ac:dyDescent="0.2">
      <c r="A25" s="3"/>
      <c r="B25" s="12"/>
      <c r="C25" s="14"/>
      <c r="D25" s="3"/>
      <c r="E25" s="13">
        <f>IFERROR(VLOOKUP(C25,Sheet6!$A$1:$B$50,2,FALSE),0)</f>
        <v>0</v>
      </c>
      <c r="F25" s="13">
        <f t="shared" si="1"/>
        <v>0</v>
      </c>
    </row>
    <row r="26" spans="1:17" x14ac:dyDescent="0.2">
      <c r="A26" s="3"/>
      <c r="B26" s="12"/>
      <c r="C26" s="14"/>
      <c r="D26" s="3"/>
      <c r="E26" s="13">
        <f>IFERROR(VLOOKUP(C26,Sheet6!$A$1:$B$50,2,FALSE),0)</f>
        <v>0</v>
      </c>
      <c r="F26" s="13">
        <f t="shared" si="1"/>
        <v>0</v>
      </c>
      <c r="Q26" s="10" t="s">
        <v>0</v>
      </c>
    </row>
    <row r="27" spans="1:17" x14ac:dyDescent="0.2">
      <c r="A27" s="3"/>
      <c r="B27" s="12"/>
      <c r="C27" s="14"/>
      <c r="D27" s="3"/>
      <c r="E27" s="13">
        <f>IFERROR(VLOOKUP(C27,Sheet6!$A$1:$B$50,2,FALSE),0)</f>
        <v>0</v>
      </c>
      <c r="F27" s="13">
        <f t="shared" si="1"/>
        <v>0</v>
      </c>
      <c r="Q27" s="10" t="s">
        <v>3</v>
      </c>
    </row>
    <row r="28" spans="1:17" x14ac:dyDescent="0.2">
      <c r="A28" s="3"/>
      <c r="B28" s="12"/>
      <c r="C28" s="14"/>
      <c r="D28" s="3"/>
      <c r="E28" s="13">
        <f>IFERROR(VLOOKUP(C28,Sheet6!$A$1:$B$50,2,FALSE),0)</f>
        <v>0</v>
      </c>
      <c r="F28" s="13">
        <f t="shared" si="1"/>
        <v>0</v>
      </c>
      <c r="Q28" s="10" t="s">
        <v>68</v>
      </c>
    </row>
    <row r="29" spans="1:17" x14ac:dyDescent="0.2">
      <c r="A29" s="3"/>
      <c r="B29" s="12"/>
      <c r="C29" s="14"/>
      <c r="D29" s="3"/>
      <c r="E29" s="13">
        <f>IFERROR(VLOOKUP(C29,Sheet6!$A$1:$B$50,2,FALSE),0)</f>
        <v>0</v>
      </c>
      <c r="F29" s="13">
        <f t="shared" si="1"/>
        <v>0</v>
      </c>
      <c r="Q29" s="10" t="s">
        <v>69</v>
      </c>
    </row>
    <row r="30" spans="1:17" x14ac:dyDescent="0.2">
      <c r="A30" s="3"/>
      <c r="B30" s="12"/>
      <c r="C30" s="14"/>
      <c r="D30" s="3"/>
      <c r="E30" s="13">
        <f>IFERROR(VLOOKUP(C30,Sheet6!$A$1:$B$50,2,FALSE),0)</f>
        <v>0</v>
      </c>
      <c r="F30" s="13">
        <f t="shared" si="1"/>
        <v>0</v>
      </c>
      <c r="Q30" s="10" t="s">
        <v>5</v>
      </c>
    </row>
    <row r="31" spans="1:17" x14ac:dyDescent="0.2">
      <c r="A31" s="3"/>
      <c r="B31" s="12"/>
      <c r="C31" s="14"/>
      <c r="D31" s="3"/>
      <c r="E31" s="13">
        <f>IFERROR(VLOOKUP(C31,Sheet6!$A$1:$B$50,2,FALSE),0)</f>
        <v>0</v>
      </c>
      <c r="F31" s="13">
        <f t="shared" si="1"/>
        <v>0</v>
      </c>
      <c r="Q31" s="10" t="s">
        <v>26</v>
      </c>
    </row>
    <row r="32" spans="1:17" x14ac:dyDescent="0.2">
      <c r="A32" s="3"/>
      <c r="B32" s="12"/>
      <c r="C32" s="14"/>
      <c r="D32" s="3"/>
      <c r="E32" s="13">
        <f>IFERROR(VLOOKUP(C32,Sheet6!$A$1:$B$50,2,FALSE),0)</f>
        <v>0</v>
      </c>
      <c r="F32" s="13">
        <f t="shared" si="1"/>
        <v>0</v>
      </c>
      <c r="Q32" s="10" t="s">
        <v>95</v>
      </c>
    </row>
    <row r="33" spans="1:17" x14ac:dyDescent="0.2">
      <c r="A33" s="3"/>
      <c r="B33" s="12"/>
      <c r="C33" s="14"/>
      <c r="D33" s="3"/>
      <c r="E33" s="13">
        <f>IFERROR(VLOOKUP(C33,Sheet6!$A$1:$B$50,2,FALSE),0)</f>
        <v>0</v>
      </c>
      <c r="F33" s="13">
        <f t="shared" si="1"/>
        <v>0</v>
      </c>
      <c r="Q33" s="10" t="s">
        <v>24</v>
      </c>
    </row>
    <row r="34" spans="1:17" x14ac:dyDescent="0.2">
      <c r="A34" s="3"/>
      <c r="B34" s="12"/>
      <c r="C34" s="14"/>
      <c r="D34" s="3"/>
      <c r="E34" s="13">
        <f>IFERROR(VLOOKUP(C34,Sheet6!$A$1:$B$50,2,FALSE),0)</f>
        <v>0</v>
      </c>
      <c r="F34" s="13">
        <f t="shared" si="1"/>
        <v>0</v>
      </c>
    </row>
    <row r="35" spans="1:17" x14ac:dyDescent="0.2">
      <c r="A35" s="3"/>
      <c r="B35" s="12"/>
      <c r="C35" s="14"/>
      <c r="D35" s="3"/>
      <c r="E35" s="13">
        <f>IFERROR(VLOOKUP(C35,Sheet6!$A$1:$B$50,2,FALSE),0)</f>
        <v>0</v>
      </c>
      <c r="F35" s="13">
        <f t="shared" si="1"/>
        <v>0</v>
      </c>
    </row>
    <row r="36" spans="1:17" x14ac:dyDescent="0.2">
      <c r="A36" s="3"/>
      <c r="B36" s="12"/>
      <c r="C36" s="14"/>
      <c r="D36" s="3"/>
      <c r="E36" s="13">
        <f>IFERROR(VLOOKUP(C36,Sheet6!$A$1:$B$50,2,FALSE),0)</f>
        <v>0</v>
      </c>
      <c r="F36" s="13">
        <f t="shared" si="1"/>
        <v>0</v>
      </c>
    </row>
    <row r="37" spans="1:17" x14ac:dyDescent="0.2">
      <c r="A37" s="3"/>
      <c r="B37" s="12"/>
      <c r="C37" s="14"/>
      <c r="D37" s="3"/>
      <c r="E37" s="13">
        <f>IFERROR(VLOOKUP(C37,Sheet6!$A$1:$B$50,2,FALSE),0)</f>
        <v>0</v>
      </c>
      <c r="F37" s="13">
        <f t="shared" si="1"/>
        <v>0</v>
      </c>
    </row>
    <row r="38" spans="1:17" x14ac:dyDescent="0.2">
      <c r="A38" s="3"/>
      <c r="B38" s="12"/>
      <c r="C38" s="14"/>
      <c r="D38" s="3"/>
      <c r="E38" s="13">
        <f>IFERROR(VLOOKUP(C38,Sheet6!$A$1:$B$50,2,FALSE),0)</f>
        <v>0</v>
      </c>
      <c r="F38" s="13">
        <f t="shared" si="1"/>
        <v>0</v>
      </c>
    </row>
    <row r="39" spans="1:17" x14ac:dyDescent="0.2">
      <c r="A39" s="3"/>
      <c r="B39" s="12"/>
      <c r="C39" s="14"/>
      <c r="D39" s="3"/>
      <c r="E39" s="13">
        <f>IFERROR(VLOOKUP(C39,Sheet6!$A$1:$B$50,2,FALSE),0)</f>
        <v>0</v>
      </c>
      <c r="F39" s="13">
        <f t="shared" si="1"/>
        <v>0</v>
      </c>
    </row>
    <row r="40" spans="1:17" x14ac:dyDescent="0.2">
      <c r="A40" s="3"/>
      <c r="B40" s="12"/>
      <c r="C40" s="14"/>
      <c r="D40" s="3"/>
      <c r="E40" s="13">
        <f>IFERROR(VLOOKUP(C40,Sheet6!$A$1:$B$50,2,FALSE),0)</f>
        <v>0</v>
      </c>
      <c r="F40" s="13">
        <f t="shared" si="1"/>
        <v>0</v>
      </c>
    </row>
    <row r="41" spans="1:17" x14ac:dyDescent="0.2">
      <c r="A41" s="3"/>
      <c r="B41" s="12"/>
      <c r="C41" s="14"/>
      <c r="D41" s="3"/>
      <c r="E41" s="13">
        <f>IFERROR(VLOOKUP(C41,Sheet6!$A$1:$B$50,2,FALSE),0)</f>
        <v>0</v>
      </c>
      <c r="F41" s="13">
        <f t="shared" si="1"/>
        <v>0</v>
      </c>
    </row>
    <row r="42" spans="1:17" x14ac:dyDescent="0.2">
      <c r="D42" s="21" t="s">
        <v>10</v>
      </c>
      <c r="E42" s="22"/>
      <c r="F42" s="15">
        <f>SUM(F7:F41)</f>
        <v>0</v>
      </c>
    </row>
  </sheetData>
  <mergeCells count="5">
    <mergeCell ref="C1:E1"/>
    <mergeCell ref="A2:F2"/>
    <mergeCell ref="D3:F3"/>
    <mergeCell ref="D4:F4"/>
    <mergeCell ref="D42:E42"/>
  </mergeCells>
  <dataValidations count="2">
    <dataValidation type="list" allowBlank="1" showInputMessage="1" showErrorMessage="1" sqref="B7:B41" xr:uid="{BCCC564F-DAE9-4BD6-95C7-99F356984427}">
      <formula1>$Q$26:$Q$33</formula1>
    </dataValidation>
    <dataValidation type="list" allowBlank="1" showInputMessage="1" showErrorMessage="1" sqref="C7:C41" xr:uid="{B076C503-EB15-4BAE-B883-95CB7D3EFAE9}">
      <formula1>INDIRECT(SUBSTITUTE(B7," ","_"))</formula1>
    </dataValidation>
  </dataValidations>
  <pageMargins left="0.7" right="0.7" top="0.75" bottom="0.75" header="0.3" footer="0.3"/>
  <pageSetup scale="94" orientation="portrait" r:id="rId1"/>
  <headerFooter differentOddEven="1"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9C8E8-93F6-4943-BEFF-3A5C80D2D33B}">
  <dimension ref="A1:E9"/>
  <sheetViews>
    <sheetView workbookViewId="0">
      <selection activeCell="K31" sqref="K31"/>
    </sheetView>
  </sheetViews>
  <sheetFormatPr baseColWidth="10" defaultColWidth="8.83203125" defaultRowHeight="15" x14ac:dyDescent="0.2"/>
  <cols>
    <col min="1" max="1" width="34.83203125" customWidth="1"/>
  </cols>
  <sheetData>
    <row r="1" spans="1:5" x14ac:dyDescent="0.2">
      <c r="A1" s="9" t="s">
        <v>49</v>
      </c>
    </row>
    <row r="2" spans="1:5" x14ac:dyDescent="0.2">
      <c r="B2" s="9" t="s">
        <v>43</v>
      </c>
      <c r="C2" s="9"/>
      <c r="D2" s="9" t="s">
        <v>44</v>
      </c>
      <c r="E2" s="9" t="s">
        <v>45</v>
      </c>
    </row>
    <row r="3" spans="1:5" x14ac:dyDescent="0.2">
      <c r="A3" t="s">
        <v>50</v>
      </c>
      <c r="B3">
        <v>739</v>
      </c>
      <c r="C3">
        <f>B3/6</f>
        <v>123.16666666666667</v>
      </c>
      <c r="E3">
        <v>125</v>
      </c>
    </row>
    <row r="4" spans="1:5" x14ac:dyDescent="0.2">
      <c r="A4" t="s">
        <v>51</v>
      </c>
      <c r="B4">
        <v>989</v>
      </c>
      <c r="C4">
        <f t="shared" ref="C4:C8" si="0">B4/6</f>
        <v>164.83333333333334</v>
      </c>
      <c r="E4">
        <v>165</v>
      </c>
    </row>
    <row r="5" spans="1:5" x14ac:dyDescent="0.2">
      <c r="A5" t="s">
        <v>52</v>
      </c>
      <c r="B5">
        <v>1399</v>
      </c>
      <c r="C5">
        <f t="shared" si="0"/>
        <v>233.16666666666666</v>
      </c>
      <c r="E5">
        <v>250</v>
      </c>
    </row>
    <row r="6" spans="1:5" x14ac:dyDescent="0.2">
      <c r="A6" t="s">
        <v>53</v>
      </c>
      <c r="B6">
        <v>2169</v>
      </c>
      <c r="C6">
        <f t="shared" si="0"/>
        <v>361.5</v>
      </c>
      <c r="E6">
        <v>360</v>
      </c>
    </row>
    <row r="7" spans="1:5" x14ac:dyDescent="0.2">
      <c r="A7" t="s">
        <v>54</v>
      </c>
      <c r="B7">
        <v>2479</v>
      </c>
      <c r="C7">
        <f t="shared" si="0"/>
        <v>413.16666666666669</v>
      </c>
      <c r="E7">
        <v>400</v>
      </c>
    </row>
    <row r="8" spans="1:5" x14ac:dyDescent="0.2">
      <c r="A8" t="s">
        <v>55</v>
      </c>
      <c r="B8">
        <v>9000</v>
      </c>
      <c r="C8">
        <f t="shared" si="0"/>
        <v>1500</v>
      </c>
      <c r="E8">
        <v>1500</v>
      </c>
    </row>
    <row r="9" spans="1:5" x14ac:dyDescent="0.2">
      <c r="A9" t="s">
        <v>56</v>
      </c>
      <c r="E9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54BD6-C16C-4270-B63A-01097ADF7CAD}">
  <dimension ref="A1:E15"/>
  <sheetViews>
    <sheetView workbookViewId="0">
      <selection activeCell="E1" sqref="E1:E15"/>
    </sheetView>
  </sheetViews>
  <sheetFormatPr baseColWidth="10" defaultColWidth="8.83203125" defaultRowHeight="15" x14ac:dyDescent="0.2"/>
  <cols>
    <col min="1" max="1" width="38.5" bestFit="1" customWidth="1"/>
    <col min="3" max="3" width="10.33203125" customWidth="1"/>
  </cols>
  <sheetData>
    <row r="1" spans="1:5" x14ac:dyDescent="0.2">
      <c r="A1" s="9" t="s">
        <v>27</v>
      </c>
    </row>
    <row r="2" spans="1:5" x14ac:dyDescent="0.2">
      <c r="B2" s="9" t="s">
        <v>43</v>
      </c>
      <c r="C2" s="9"/>
      <c r="D2" s="9" t="s">
        <v>44</v>
      </c>
      <c r="E2" s="9" t="s">
        <v>45</v>
      </c>
    </row>
    <row r="3" spans="1:5" x14ac:dyDescent="0.2">
      <c r="A3" t="s">
        <v>28</v>
      </c>
      <c r="B3">
        <v>1299</v>
      </c>
      <c r="C3">
        <f>B3/3</f>
        <v>433</v>
      </c>
      <c r="D3" t="s">
        <v>42</v>
      </c>
      <c r="E3">
        <v>500</v>
      </c>
    </row>
    <row r="4" spans="1:5" x14ac:dyDescent="0.2">
      <c r="A4" t="s">
        <v>29</v>
      </c>
      <c r="B4">
        <v>609</v>
      </c>
      <c r="C4">
        <f t="shared" ref="C4:C15" si="0">B4/3</f>
        <v>203</v>
      </c>
      <c r="D4" t="s">
        <v>42</v>
      </c>
      <c r="E4">
        <v>300</v>
      </c>
    </row>
    <row r="5" spans="1:5" x14ac:dyDescent="0.2">
      <c r="A5" t="s">
        <v>37</v>
      </c>
      <c r="B5">
        <v>349</v>
      </c>
      <c r="C5">
        <f>B5/3</f>
        <v>116.33333333333333</v>
      </c>
      <c r="D5" t="s">
        <v>42</v>
      </c>
      <c r="E5">
        <v>150</v>
      </c>
    </row>
    <row r="6" spans="1:5" x14ac:dyDescent="0.2">
      <c r="A6" t="s">
        <v>38</v>
      </c>
      <c r="B6">
        <v>979</v>
      </c>
      <c r="C6">
        <f>B6/3</f>
        <v>326.33333333333331</v>
      </c>
      <c r="D6" t="s">
        <v>42</v>
      </c>
      <c r="E6">
        <v>350</v>
      </c>
    </row>
    <row r="7" spans="1:5" x14ac:dyDescent="0.2">
      <c r="A7" t="s">
        <v>39</v>
      </c>
      <c r="B7">
        <v>929</v>
      </c>
      <c r="C7">
        <f>B7/3</f>
        <v>309.66666666666669</v>
      </c>
      <c r="D7" t="s">
        <v>42</v>
      </c>
      <c r="E7">
        <v>350</v>
      </c>
    </row>
    <row r="8" spans="1:5" x14ac:dyDescent="0.2">
      <c r="A8" t="s">
        <v>40</v>
      </c>
      <c r="B8">
        <v>969</v>
      </c>
      <c r="C8">
        <f>B8/3</f>
        <v>323</v>
      </c>
      <c r="D8" t="s">
        <v>42</v>
      </c>
      <c r="E8">
        <v>400</v>
      </c>
    </row>
    <row r="9" spans="1:5" x14ac:dyDescent="0.2">
      <c r="A9" t="s">
        <v>32</v>
      </c>
      <c r="B9">
        <v>989</v>
      </c>
      <c r="C9">
        <f t="shared" si="0"/>
        <v>329.66666666666669</v>
      </c>
      <c r="D9" t="s">
        <v>41</v>
      </c>
      <c r="E9">
        <v>500</v>
      </c>
    </row>
    <row r="10" spans="1:5" x14ac:dyDescent="0.2">
      <c r="A10" t="s">
        <v>30</v>
      </c>
      <c r="B10">
        <v>435</v>
      </c>
      <c r="C10">
        <f t="shared" si="0"/>
        <v>145</v>
      </c>
      <c r="D10" t="s">
        <v>41</v>
      </c>
      <c r="E10">
        <v>250</v>
      </c>
    </row>
    <row r="11" spans="1:5" x14ac:dyDescent="0.2">
      <c r="A11" t="s">
        <v>33</v>
      </c>
      <c r="B11">
        <v>1239</v>
      </c>
      <c r="C11">
        <f t="shared" si="0"/>
        <v>413</v>
      </c>
      <c r="D11" t="s">
        <v>41</v>
      </c>
      <c r="E11">
        <v>750</v>
      </c>
    </row>
    <row r="12" spans="1:5" x14ac:dyDescent="0.2">
      <c r="A12" t="s">
        <v>31</v>
      </c>
      <c r="B12">
        <v>779</v>
      </c>
      <c r="C12">
        <f t="shared" si="0"/>
        <v>259.66666666666669</v>
      </c>
      <c r="D12" t="s">
        <v>41</v>
      </c>
      <c r="E12">
        <v>350</v>
      </c>
    </row>
    <row r="13" spans="1:5" x14ac:dyDescent="0.2">
      <c r="A13" t="s">
        <v>34</v>
      </c>
      <c r="B13">
        <v>169</v>
      </c>
      <c r="C13">
        <f t="shared" si="0"/>
        <v>56.333333333333336</v>
      </c>
      <c r="D13" t="s">
        <v>41</v>
      </c>
      <c r="E13">
        <v>50</v>
      </c>
    </row>
    <row r="14" spans="1:5" x14ac:dyDescent="0.2">
      <c r="A14" t="s">
        <v>35</v>
      </c>
      <c r="B14">
        <v>369</v>
      </c>
      <c r="C14">
        <f t="shared" si="0"/>
        <v>123</v>
      </c>
      <c r="D14" t="s">
        <v>41</v>
      </c>
      <c r="E14">
        <v>250</v>
      </c>
    </row>
    <row r="15" spans="1:5" x14ac:dyDescent="0.2">
      <c r="A15" t="s">
        <v>36</v>
      </c>
      <c r="B15">
        <v>479</v>
      </c>
      <c r="C15">
        <f t="shared" si="0"/>
        <v>159.66666666666666</v>
      </c>
      <c r="D15" t="s">
        <v>41</v>
      </c>
      <c r="E15">
        <v>300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8B4A0-CF8B-4372-B2D7-2D8373E50237}">
  <dimension ref="A1:H14"/>
  <sheetViews>
    <sheetView workbookViewId="0">
      <selection activeCell="H13" sqref="H13:H14"/>
    </sheetView>
  </sheetViews>
  <sheetFormatPr baseColWidth="10" defaultColWidth="8.83203125" defaultRowHeight="15" x14ac:dyDescent="0.2"/>
  <cols>
    <col min="1" max="1" width="26.1640625" bestFit="1" customWidth="1"/>
  </cols>
  <sheetData>
    <row r="1" spans="1:8" x14ac:dyDescent="0.2">
      <c r="A1" t="s">
        <v>0</v>
      </c>
      <c r="C1" t="s">
        <v>41</v>
      </c>
      <c r="D1" t="s">
        <v>46</v>
      </c>
      <c r="E1" t="s">
        <v>42</v>
      </c>
      <c r="H1" t="s">
        <v>45</v>
      </c>
    </row>
    <row r="2" spans="1:8" x14ac:dyDescent="0.2">
      <c r="A2" t="s">
        <v>13</v>
      </c>
      <c r="B2">
        <v>1599</v>
      </c>
      <c r="C2" t="s">
        <v>47</v>
      </c>
      <c r="D2" t="s">
        <v>47</v>
      </c>
      <c r="F2">
        <f>B2/5</f>
        <v>319.8</v>
      </c>
      <c r="H2">
        <v>300</v>
      </c>
    </row>
    <row r="3" spans="1:8" x14ac:dyDescent="0.2">
      <c r="A3" t="s">
        <v>14</v>
      </c>
      <c r="B3">
        <v>1239</v>
      </c>
      <c r="C3" t="s">
        <v>47</v>
      </c>
      <c r="D3" t="s">
        <v>47</v>
      </c>
      <c r="F3">
        <f t="shared" ref="F3:F10" si="0">B3/5</f>
        <v>247.8</v>
      </c>
      <c r="H3">
        <v>250</v>
      </c>
    </row>
    <row r="4" spans="1:8" x14ac:dyDescent="0.2">
      <c r="A4" t="s">
        <v>1</v>
      </c>
      <c r="B4">
        <v>1799</v>
      </c>
      <c r="C4" t="s">
        <v>47</v>
      </c>
      <c r="D4" t="s">
        <v>47</v>
      </c>
      <c r="F4">
        <f t="shared" si="0"/>
        <v>359.8</v>
      </c>
      <c r="H4">
        <v>350</v>
      </c>
    </row>
    <row r="5" spans="1:8" x14ac:dyDescent="0.2">
      <c r="A5" t="s">
        <v>15</v>
      </c>
      <c r="B5">
        <v>2999</v>
      </c>
      <c r="D5" t="s">
        <v>47</v>
      </c>
      <c r="E5" t="s">
        <v>47</v>
      </c>
      <c r="F5">
        <f t="shared" si="0"/>
        <v>599.79999999999995</v>
      </c>
      <c r="H5">
        <v>550</v>
      </c>
    </row>
    <row r="6" spans="1:8" x14ac:dyDescent="0.2">
      <c r="A6" t="s">
        <v>2</v>
      </c>
      <c r="B6">
        <v>3599</v>
      </c>
      <c r="D6" t="s">
        <v>47</v>
      </c>
      <c r="E6" t="s">
        <v>47</v>
      </c>
      <c r="F6">
        <f t="shared" si="0"/>
        <v>719.8</v>
      </c>
      <c r="H6">
        <v>700</v>
      </c>
    </row>
    <row r="7" spans="1:8" x14ac:dyDescent="0.2">
      <c r="A7" t="s">
        <v>16</v>
      </c>
      <c r="B7">
        <v>1899</v>
      </c>
      <c r="C7" t="s">
        <v>47</v>
      </c>
      <c r="D7" t="s">
        <v>47</v>
      </c>
      <c r="F7">
        <f t="shared" si="0"/>
        <v>379.8</v>
      </c>
      <c r="H7">
        <v>350</v>
      </c>
    </row>
    <row r="8" spans="1:8" x14ac:dyDescent="0.2">
      <c r="A8" t="s">
        <v>17</v>
      </c>
      <c r="B8">
        <v>1799</v>
      </c>
      <c r="D8" t="s">
        <v>47</v>
      </c>
      <c r="F8">
        <f t="shared" si="0"/>
        <v>359.8</v>
      </c>
      <c r="H8">
        <v>350</v>
      </c>
    </row>
    <row r="9" spans="1:8" x14ac:dyDescent="0.2">
      <c r="A9" t="s">
        <v>4</v>
      </c>
      <c r="B9">
        <v>2599</v>
      </c>
      <c r="D9" t="s">
        <v>47</v>
      </c>
      <c r="F9">
        <f t="shared" si="0"/>
        <v>519.79999999999995</v>
      </c>
      <c r="H9">
        <v>500</v>
      </c>
    </row>
    <row r="10" spans="1:8" x14ac:dyDescent="0.2">
      <c r="A10" t="s">
        <v>48</v>
      </c>
      <c r="B10">
        <v>7499</v>
      </c>
      <c r="D10" t="s">
        <v>47</v>
      </c>
      <c r="E10" t="s">
        <v>47</v>
      </c>
      <c r="F10">
        <f t="shared" si="0"/>
        <v>1499.8</v>
      </c>
      <c r="H10">
        <v>1500</v>
      </c>
    </row>
    <row r="12" spans="1:8" x14ac:dyDescent="0.2">
      <c r="A12" t="s">
        <v>3</v>
      </c>
    </row>
    <row r="13" spans="1:8" x14ac:dyDescent="0.2">
      <c r="A13" t="s">
        <v>19</v>
      </c>
      <c r="B13">
        <v>3199</v>
      </c>
      <c r="C13" t="s">
        <v>47</v>
      </c>
      <c r="D13" t="s">
        <v>47</v>
      </c>
      <c r="F13">
        <f t="shared" ref="F13:F14" si="1">B13/5</f>
        <v>639.79999999999995</v>
      </c>
      <c r="H13">
        <v>600</v>
      </c>
    </row>
    <row r="14" spans="1:8" x14ac:dyDescent="0.2">
      <c r="A14" t="s">
        <v>20</v>
      </c>
      <c r="B14">
        <v>5599</v>
      </c>
      <c r="D14" t="s">
        <v>47</v>
      </c>
      <c r="F14">
        <f t="shared" si="1"/>
        <v>1119.8</v>
      </c>
      <c r="H14">
        <v>1000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AE43A-9DB2-45A1-B379-E2E4F62319C7}">
  <dimension ref="A1:E4"/>
  <sheetViews>
    <sheetView workbookViewId="0">
      <selection activeCell="E1" sqref="E1:E4"/>
    </sheetView>
  </sheetViews>
  <sheetFormatPr baseColWidth="10" defaultColWidth="8.83203125" defaultRowHeight="15" x14ac:dyDescent="0.2"/>
  <cols>
    <col min="1" max="1" width="31.33203125" bestFit="1" customWidth="1"/>
  </cols>
  <sheetData>
    <row r="1" spans="1:5" x14ac:dyDescent="0.2">
      <c r="A1" s="9" t="s">
        <v>58</v>
      </c>
    </row>
    <row r="2" spans="1:5" x14ac:dyDescent="0.2">
      <c r="B2" s="9" t="s">
        <v>43</v>
      </c>
      <c r="C2" s="9"/>
      <c r="D2" s="9" t="s">
        <v>44</v>
      </c>
      <c r="E2" s="9" t="s">
        <v>45</v>
      </c>
    </row>
    <row r="3" spans="1:5" x14ac:dyDescent="0.2">
      <c r="A3" t="s">
        <v>59</v>
      </c>
      <c r="E3">
        <v>250</v>
      </c>
    </row>
    <row r="4" spans="1:5" x14ac:dyDescent="0.2">
      <c r="A4" t="s">
        <v>60</v>
      </c>
      <c r="E4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CBAB0-7EAD-4A84-8654-ED8EF402E7D9}">
  <dimension ref="B1:F9"/>
  <sheetViews>
    <sheetView workbookViewId="0">
      <selection activeCell="F2" sqref="F2:F9"/>
    </sheetView>
  </sheetViews>
  <sheetFormatPr baseColWidth="10" defaultColWidth="8.83203125" defaultRowHeight="15" x14ac:dyDescent="0.2"/>
  <cols>
    <col min="2" max="2" width="42.5" bestFit="1" customWidth="1"/>
  </cols>
  <sheetData>
    <row r="1" spans="2:6" x14ac:dyDescent="0.2">
      <c r="B1" s="9" t="s">
        <v>43</v>
      </c>
      <c r="C1" s="9"/>
      <c r="D1" s="9"/>
      <c r="E1" s="9" t="s">
        <v>44</v>
      </c>
      <c r="F1" s="9" t="s">
        <v>45</v>
      </c>
    </row>
    <row r="2" spans="2:6" x14ac:dyDescent="0.2">
      <c r="B2" t="s">
        <v>61</v>
      </c>
      <c r="C2">
        <v>40</v>
      </c>
      <c r="D2">
        <f>C2/5</f>
        <v>8</v>
      </c>
      <c r="F2">
        <v>5</v>
      </c>
    </row>
    <row r="3" spans="2:6" x14ac:dyDescent="0.2">
      <c r="B3" t="s">
        <v>57</v>
      </c>
      <c r="C3">
        <v>40</v>
      </c>
      <c r="D3">
        <f t="shared" ref="D3:D9" si="0">C3/5</f>
        <v>8</v>
      </c>
      <c r="F3">
        <v>5</v>
      </c>
    </row>
    <row r="4" spans="2:6" x14ac:dyDescent="0.2">
      <c r="B4" t="s">
        <v>62</v>
      </c>
      <c r="C4">
        <v>40</v>
      </c>
      <c r="D4">
        <f t="shared" si="0"/>
        <v>8</v>
      </c>
      <c r="F4">
        <v>5</v>
      </c>
    </row>
    <row r="5" spans="2:6" x14ac:dyDescent="0.2">
      <c r="B5" t="s">
        <v>63</v>
      </c>
      <c r="C5">
        <v>50</v>
      </c>
      <c r="D5">
        <f t="shared" si="0"/>
        <v>10</v>
      </c>
      <c r="F5">
        <v>10</v>
      </c>
    </row>
    <row r="6" spans="2:6" x14ac:dyDescent="0.2">
      <c r="B6" t="s">
        <v>64</v>
      </c>
      <c r="C6">
        <v>150</v>
      </c>
      <c r="D6">
        <f t="shared" si="0"/>
        <v>30</v>
      </c>
      <c r="F6">
        <v>30</v>
      </c>
    </row>
    <row r="7" spans="2:6" x14ac:dyDescent="0.2">
      <c r="B7" t="s">
        <v>65</v>
      </c>
      <c r="C7">
        <v>40</v>
      </c>
      <c r="D7">
        <f t="shared" si="0"/>
        <v>8</v>
      </c>
      <c r="F7">
        <v>5</v>
      </c>
    </row>
    <row r="8" spans="2:6" x14ac:dyDescent="0.2">
      <c r="B8" t="s">
        <v>66</v>
      </c>
      <c r="C8">
        <v>100</v>
      </c>
      <c r="D8">
        <f t="shared" si="0"/>
        <v>20</v>
      </c>
      <c r="F8">
        <v>20</v>
      </c>
    </row>
    <row r="9" spans="2:6" x14ac:dyDescent="0.2">
      <c r="B9" t="s">
        <v>67</v>
      </c>
      <c r="C9">
        <v>40</v>
      </c>
      <c r="D9">
        <f t="shared" si="0"/>
        <v>8</v>
      </c>
      <c r="F9">
        <v>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E8849-E064-4EB9-A7EA-12398C25A7B1}">
  <dimension ref="A1:B41"/>
  <sheetViews>
    <sheetView workbookViewId="0">
      <selection activeCell="L13" sqref="L13"/>
    </sheetView>
  </sheetViews>
  <sheetFormatPr baseColWidth="10" defaultColWidth="8.83203125" defaultRowHeight="15" x14ac:dyDescent="0.2"/>
  <cols>
    <col min="1" max="1" width="45.83203125" bestFit="1" customWidth="1"/>
  </cols>
  <sheetData>
    <row r="1" spans="1:2" x14ac:dyDescent="0.2">
      <c r="A1" t="s">
        <v>70</v>
      </c>
      <c r="B1">
        <v>125</v>
      </c>
    </row>
    <row r="2" spans="1:2" x14ac:dyDescent="0.2">
      <c r="A2" t="s">
        <v>71</v>
      </c>
      <c r="B2">
        <v>165</v>
      </c>
    </row>
    <row r="3" spans="1:2" x14ac:dyDescent="0.2">
      <c r="A3" t="s">
        <v>72</v>
      </c>
      <c r="B3">
        <v>250</v>
      </c>
    </row>
    <row r="4" spans="1:2" x14ac:dyDescent="0.2">
      <c r="A4" t="s">
        <v>73</v>
      </c>
      <c r="B4">
        <v>360</v>
      </c>
    </row>
    <row r="5" spans="1:2" x14ac:dyDescent="0.2">
      <c r="A5" t="s">
        <v>74</v>
      </c>
      <c r="B5">
        <v>400</v>
      </c>
    </row>
    <row r="6" spans="1:2" x14ac:dyDescent="0.2">
      <c r="A6" t="s">
        <v>75</v>
      </c>
      <c r="B6">
        <v>1500</v>
      </c>
    </row>
    <row r="7" spans="1:2" x14ac:dyDescent="0.2">
      <c r="A7" t="s">
        <v>76</v>
      </c>
      <c r="B7">
        <v>150</v>
      </c>
    </row>
    <row r="8" spans="1:2" x14ac:dyDescent="0.2">
      <c r="A8" t="s">
        <v>77</v>
      </c>
      <c r="B8">
        <v>500</v>
      </c>
    </row>
    <row r="9" spans="1:2" x14ac:dyDescent="0.2">
      <c r="A9" t="s">
        <v>78</v>
      </c>
      <c r="B9">
        <v>300</v>
      </c>
    </row>
    <row r="10" spans="1:2" x14ac:dyDescent="0.2">
      <c r="A10" t="s">
        <v>79</v>
      </c>
      <c r="B10">
        <v>150</v>
      </c>
    </row>
    <row r="11" spans="1:2" x14ac:dyDescent="0.2">
      <c r="A11" t="s">
        <v>80</v>
      </c>
      <c r="B11">
        <v>350</v>
      </c>
    </row>
    <row r="12" spans="1:2" x14ac:dyDescent="0.2">
      <c r="A12" t="s">
        <v>81</v>
      </c>
      <c r="B12">
        <v>350</v>
      </c>
    </row>
    <row r="13" spans="1:2" x14ac:dyDescent="0.2">
      <c r="A13" t="s">
        <v>82</v>
      </c>
      <c r="B13">
        <v>400</v>
      </c>
    </row>
    <row r="14" spans="1:2" x14ac:dyDescent="0.2">
      <c r="A14" t="s">
        <v>83</v>
      </c>
      <c r="B14">
        <v>500</v>
      </c>
    </row>
    <row r="15" spans="1:2" x14ac:dyDescent="0.2">
      <c r="A15" t="s">
        <v>84</v>
      </c>
      <c r="B15">
        <v>250</v>
      </c>
    </row>
    <row r="16" spans="1:2" x14ac:dyDescent="0.2">
      <c r="A16" t="s">
        <v>85</v>
      </c>
      <c r="B16">
        <v>750</v>
      </c>
    </row>
    <row r="17" spans="1:2" x14ac:dyDescent="0.2">
      <c r="A17" t="s">
        <v>86</v>
      </c>
      <c r="B17">
        <v>350</v>
      </c>
    </row>
    <row r="18" spans="1:2" x14ac:dyDescent="0.2">
      <c r="A18" t="s">
        <v>87</v>
      </c>
      <c r="B18">
        <v>50</v>
      </c>
    </row>
    <row r="19" spans="1:2" x14ac:dyDescent="0.2">
      <c r="A19" t="s">
        <v>88</v>
      </c>
      <c r="B19">
        <v>250</v>
      </c>
    </row>
    <row r="20" spans="1:2" x14ac:dyDescent="0.2">
      <c r="A20" t="s">
        <v>89</v>
      </c>
      <c r="B20">
        <v>300</v>
      </c>
    </row>
    <row r="21" spans="1:2" x14ac:dyDescent="0.2">
      <c r="A21" t="s">
        <v>13</v>
      </c>
      <c r="B21">
        <v>300</v>
      </c>
    </row>
    <row r="22" spans="1:2" x14ac:dyDescent="0.2">
      <c r="A22" t="s">
        <v>14</v>
      </c>
      <c r="B22">
        <v>250</v>
      </c>
    </row>
    <row r="23" spans="1:2" x14ac:dyDescent="0.2">
      <c r="A23" t="s">
        <v>1</v>
      </c>
      <c r="B23">
        <v>350</v>
      </c>
    </row>
    <row r="24" spans="1:2" x14ac:dyDescent="0.2">
      <c r="A24" t="s">
        <v>15</v>
      </c>
      <c r="B24">
        <v>550</v>
      </c>
    </row>
    <row r="25" spans="1:2" x14ac:dyDescent="0.2">
      <c r="A25" t="s">
        <v>2</v>
      </c>
      <c r="B25">
        <v>700</v>
      </c>
    </row>
    <row r="26" spans="1:2" x14ac:dyDescent="0.2">
      <c r="A26" t="s">
        <v>16</v>
      </c>
      <c r="B26">
        <v>350</v>
      </c>
    </row>
    <row r="27" spans="1:2" x14ac:dyDescent="0.2">
      <c r="A27" t="s">
        <v>17</v>
      </c>
      <c r="B27">
        <v>350</v>
      </c>
    </row>
    <row r="28" spans="1:2" x14ac:dyDescent="0.2">
      <c r="A28" t="s">
        <v>4</v>
      </c>
      <c r="B28">
        <v>500</v>
      </c>
    </row>
    <row r="29" spans="1:2" x14ac:dyDescent="0.2">
      <c r="A29" t="s">
        <v>48</v>
      </c>
      <c r="B29">
        <v>1500</v>
      </c>
    </row>
    <row r="30" spans="1:2" x14ac:dyDescent="0.2">
      <c r="A30" t="s">
        <v>19</v>
      </c>
      <c r="B30">
        <v>600</v>
      </c>
    </row>
    <row r="31" spans="1:2" x14ac:dyDescent="0.2">
      <c r="A31" t="s">
        <v>20</v>
      </c>
      <c r="B31">
        <v>1000</v>
      </c>
    </row>
    <row r="32" spans="1:2" x14ac:dyDescent="0.2">
      <c r="A32" t="s">
        <v>91</v>
      </c>
      <c r="B32">
        <v>250</v>
      </c>
    </row>
    <row r="33" spans="1:2" x14ac:dyDescent="0.2">
      <c r="A33" t="s">
        <v>90</v>
      </c>
      <c r="B33">
        <v>250</v>
      </c>
    </row>
    <row r="34" spans="1:2" x14ac:dyDescent="0.2">
      <c r="A34" t="s">
        <v>92</v>
      </c>
      <c r="B34">
        <v>5</v>
      </c>
    </row>
    <row r="35" spans="1:2" x14ac:dyDescent="0.2">
      <c r="A35" t="s">
        <v>22</v>
      </c>
      <c r="B35">
        <v>5</v>
      </c>
    </row>
    <row r="36" spans="1:2" x14ac:dyDescent="0.2">
      <c r="A36" t="s">
        <v>21</v>
      </c>
      <c r="B36">
        <v>10</v>
      </c>
    </row>
    <row r="37" spans="1:2" x14ac:dyDescent="0.2">
      <c r="A37" t="s">
        <v>25</v>
      </c>
      <c r="B37">
        <v>30</v>
      </c>
    </row>
    <row r="38" spans="1:2" x14ac:dyDescent="0.2">
      <c r="A38" t="s">
        <v>93</v>
      </c>
      <c r="B38">
        <v>5</v>
      </c>
    </row>
    <row r="39" spans="1:2" x14ac:dyDescent="0.2">
      <c r="A39" t="s">
        <v>23</v>
      </c>
      <c r="B39">
        <v>20</v>
      </c>
    </row>
    <row r="40" spans="1:2" x14ac:dyDescent="0.2">
      <c r="A40" t="s">
        <v>94</v>
      </c>
      <c r="B40">
        <v>5</v>
      </c>
    </row>
    <row r="41" spans="1:2" x14ac:dyDescent="0.2">
      <c r="A41" t="s">
        <v>96</v>
      </c>
      <c r="B4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Latin</vt:lpstr>
      <vt:lpstr>Accordions</vt:lpstr>
      <vt:lpstr>Latin Strings</vt:lpstr>
      <vt:lpstr>Latin Winds</vt:lpstr>
      <vt:lpstr>Drums</vt:lpstr>
      <vt:lpstr>Stands</vt:lpstr>
      <vt:lpstr>Sheet6</vt:lpstr>
      <vt:lpstr>H._JIMENEZ</vt:lpstr>
      <vt:lpstr>HERCULES</vt:lpstr>
      <vt:lpstr>HOHNER_ACCORDION</vt:lpstr>
      <vt:lpstr>JUPITER</vt:lpstr>
      <vt:lpstr>MAPEX</vt:lpstr>
      <vt:lpstr>NOMAD</vt:lpstr>
      <vt:lpstr>Latin!Print_Area</vt:lpstr>
      <vt:lpstr>SONOR</vt:lpstr>
      <vt:lpstr>XO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Chris.Hankes</dc:creator>
  <cp:lastModifiedBy>Jennifer Strayer</cp:lastModifiedBy>
  <cp:lastPrinted>2016-12-01T19:56:35Z</cp:lastPrinted>
  <dcterms:created xsi:type="dcterms:W3CDTF">2016-11-21T14:50:23Z</dcterms:created>
  <dcterms:modified xsi:type="dcterms:W3CDTF">2025-02-12T23:15:31Z</dcterms:modified>
</cp:coreProperties>
</file>